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6"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<sst xmlns="http://schemas.openxmlformats.org/spreadsheetml/2006/main" count="2252" uniqueCount="536">
  <si>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</si>
  <si>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</si>
  <si>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</si>
  <si>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</si>
  <si>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</si>
  <si>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</si>
  <si>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</si>
  <si>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</si>
  <si>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</si>
  <si>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</si>
  <si>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</si>
  <si>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</si>
  <si>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</si>
  <si>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</si>
  <si>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</si>
  <si>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</si>
  <si>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</si>
  <si>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</si>
  <si>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</si>
  <si>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</si>
  <si>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</si>
  <si>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</si>
  <si>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</si>
  <si>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</si>
  <si>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</si>
  <si>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</si>
  <si>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</si>
  <si>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</si>
  <si>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</si>
  <si>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</si>
  <si>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</si>
  <si>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</si>
  <si>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</si>
  <si>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</si>
  <si>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</si>
  <si>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</si>
  <si>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</si>
  <si>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</si>
  <si>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</si>
  <si>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</si>
  <si>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</si>
  <si>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</si>
  <si>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</si>
  <si>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</si>
  <si>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</si>
  <si>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</si>
  <si>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</si>
  <si>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</si>
  <si>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</si>
  <si>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</si>
  <si>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</si>
  <si>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</si>
  <si>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</si>
  <si>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</si>
  <si>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</si>
  <si>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</si>
  <si>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</si>
  <si>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</si>
  <si>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</si>
  <si>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</si>
  <si>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</si>
  <si>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</si>
  <si>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</si>
  <si>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</si>
  <si>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</si>
  <si>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</si>
  <si>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</si>
  <si>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</si>
  <si>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</si>
  <si>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</si>
  <si>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</si>
  <si>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</si>
  <si>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</si>
  <si>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</si>
  <si>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</si>
  <si>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</si>
  <si>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</si>
  <si>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</si>
  <si>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</si>
  <si>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</si>
  <si>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</si>
  <si>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</si>
  <si>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</si>
  <si>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</si>
  <si>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</si>
  <si>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</si>
  <si>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</si>
  <si>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</si>
  <si>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</si>
  <si>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</si>
  <si>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</si>
  <si>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</si>
  <si>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</si>
  <si>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</si>
  <si>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</si>
  <si>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</si>
  <si>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</si>
  <si>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</si>
  <si>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</si>
  <si>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</si>
  <si>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</si>
  <si>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</si>
  <si>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</si>
  <si>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</si>
  <si>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</si>
  <si>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</si>
  <si>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</si>
  <si>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</si>
  <si>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</si>
  <si>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</si>
  <si>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</si>
  <si>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</si>
  <si>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</si>
  <si>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</si>
  <si>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</si>
  <si>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</si>
  <si>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</si>
  <si>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</si>
  <si>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</si>
  <si>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</si>
  <si>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</si>
  <si>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</si>
  <si>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</si>
  <si>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</si>
  <si>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</si>
  <si>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</si>
  <si>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</si>
  <si>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</si>
  <si>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</si>
  <si>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</si>
  <si>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</si>
  <si>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</si>
  <si>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</si>
  <si>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</si>
  <si>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</si>
  <si>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</si>
  <si>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</si>
  <si>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</si>
  <si>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</si>
  <si>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</si>
  <si>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</si>
  <si>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</si>
  <si>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</si>
  <si>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</si>
  <si>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</si>
  <si>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</si>
  <si>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</si>
  <si>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</si>
  <si>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</si>
  <si>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</si>
  <si>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</si>
  <si>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</si>
  <si>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</si>
  <si>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</si>
  <si>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</si>
  <si>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</si>
  <si>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</si>
  <si>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</si>
  <si>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</si>
  <si>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</si>
  <si>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</si>
  <si>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</si>
  <si>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</si>
  <si>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</si>
  <si>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</si>
  <si>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</si>
  <si>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</si>
  <si>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</si>
  <si>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</si>
  <si>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</si>
  <si>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</si>
  <si>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</si>
  <si>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</si>
  <si>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</si>
  <si>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</si>
  <si>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</si>
  <si>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</si>
  <si>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</si>
  <si>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</si>
  <si>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</si>
  <si>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</si>
  <si>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</si>
  <si>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</si>
  <si>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</si>
  <si>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</si>
  <si>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</si>
  <si>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</si>
  <si>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</si>
  <si>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</si>
  <si>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</si>
  <si>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</si>
  <si>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</si>
  <si>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</si>
  <si>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</si>
  <si>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</si>
  <si>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</si>
  <si>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</si>
  <si>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</si>
  <si>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</si>
  <si>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</si>
  <si>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</si>
  <si>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</si>
  <si>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</si>
  <si>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</si>
  <si>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</si>
  <si>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</si>
  <si>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</si>
  <si>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</si>
  <si>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</si>
  <si>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</si>
  <si>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</si>
  <si>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</si>
  <si>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</si>
  <si>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</si>
  <si>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</si>
  <si>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</si>
  <si>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</si>
  <si>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</si>
  <si>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</si>
  <si>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</si>
  <si>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</si>
  <si>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</si>
  <si>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</si>
  <si>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</si>
  <si>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</si>
  <si>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</si>
  <si>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</si>
  <si>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</si>
  <si>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</si>
  <si>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</si>
  <si>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</si>
  <si>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</si>
  <si>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</si>
  <si>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</si>
  <si>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</si>
  <si>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</si>
  <si>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</si>
  <si>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</si>
  <si>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</si>
  <si>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</si>
  <si>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</si>
  <si>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</si>
  <si>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</si>
  <si>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</si>
  <si>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</si>
  <si>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</si>
  <si>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</si>
  <si>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</si>
  <si>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</si>
  <si>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</si>
  <si>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</si>
  <si>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</si>
  <si>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</si>
  <si>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</si>
  <si>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</si>
  <si>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</si>
  <si>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</si>
  <si>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</si>
  <si>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</si>
  <si>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</si>
  <si>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3.047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</si>
  <si>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</si>
  <si>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</si>
  <si>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</si>
  <si>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</si>
  <si>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</si>
  <si>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</si>
  <si>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</si>
  <si>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Болдина №315-24 от 01.08.2024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</si>
  <si>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</si>
  <si>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</si>
  <si>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</si>
  <si>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</si>
  <si>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0,530/Мощность Тех.прис. объектов иным сетевых организаций (Sтпэх)_x000d_
1.470/Замена линий электропередачи (Lnз_лэп)_x000d_
5,375543/Oбъем финансирования для обеспечения деятельности сетевой организации (Фхо)_x000d_
1.470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</si>
  <si>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</si>
  <si>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</si>
  <si>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</si>
  <si>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8-ми КЛ 0,4 кВ от строящейся ТП 6/0,4 кВ ф.11 ПС 110/6 кВ №218 Южная протяженностью 1,470 км), необходимых для подключения потребителей  в соответствии с заключенным договором на технологическое присоединение с ООО СЗ Болдина.</t>
  </si>
  <si>
    <t>Договор технологического присоединения с ООО СЗ Болдина №315-24 от 01.08.2024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</si>
  <si>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</si>
  <si>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</si>
  <si>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</si>
  <si>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</si>
  <si>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</si>
  <si>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</si>
  <si>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</si>
  <si>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</si>
  <si>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1.470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</si>
  <si>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</si>
  <si>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</si>
  <si>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</si>
  <si>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</si>
  <si>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</si>
  <si>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</si>
  <si>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</si>
  <si>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</si>
  <si>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</si>
  <si>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</si>
  <si>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</si>
  <si>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</si>
  <si>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</si>
  <si>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</si>
  <si>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</si>
  <si>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</si>
  <si>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</si>
  <si>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</si>
  <si>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</si>
  <si>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</si>
  <si>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</si>
  <si>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</si>
  <si>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</si>
  <si>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</si>
  <si>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</si>
  <si>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</si>
  <si>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</si>
  <si>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</si>
  <si>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</si>
  <si>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</si>
  <si>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</si>
  <si>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</si>
  <si>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</si>
  <si>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</si>
  <si>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</si>
  <si>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</si>
  <si>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</si>
  <si>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</si>
  <si>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</si>
  <si>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</si>
  <si>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</si>
  <si>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</si>
  <si>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</si>
  <si>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</si>
  <si>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</si>
  <si>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</si>
  <si>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</si>
  <si>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</si>
  <si>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</si>
  <si>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</si>
  <si>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</si>
  <si>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</si>
  <si>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</si>
  <si>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</si>
  <si>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</si>
  <si>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</si>
  <si>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</si>
  <si>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</si>
  <si>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</si>
  <si>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</si>
  <si>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</si>
  <si>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P_ТГС-004-078</t>
  </si>
  <si>
    <t>Строительство 8-ми КЛ 0,4 кВ от строящейся ТП 6/0,4 кВ ф.11 ПС 110/6 кВ №218 Южная до границы балансовой принадлежности Заявителя для техприсоединения ООО СЗ Болдина, договор №315-24 от 01.08.24(до 670 кВт, протяженность 1,470 км)</t>
  </si>
  <si>
    <t>+</t>
  </si>
  <si>
    <t>При реализации проекта этапность не предусмотрена.</t>
  </si>
  <si>
    <t>31.12.2025</t>
  </si>
  <si>
    <t>31.10.2025</t>
  </si>
  <si>
    <t>16.04.2025</t>
  </si>
  <si>
    <t>30.11.2025</t>
  </si>
  <si>
    <t>15.12.2025</t>
  </si>
  <si>
    <t>20.12.2025</t>
  </si>
  <si>
    <t>25.12.2025</t>
  </si>
  <si>
    <t>2028 год</t>
  </si>
  <si>
    <t>от «___»________2010 г. №____</t>
  </si>
  <si>
    <t>Финансовая модель по проекту инвестиционной программы P_ТГС-004-078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</si>
  <si>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</si>
  <si>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</si>
  <si>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</si>
  <si>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</si>
  <si>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</si>
  <si>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</si>
  <si>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</si>
  <si>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</si>
  <si>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</si>
  <si>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</si>
  <si>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</si>
  <si>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</si>
  <si>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</si>
  <si>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</si>
  <si>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</si>
  <si>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</si>
  <si>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</si>
  <si>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</si>
  <si>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</si>
  <si>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</si>
  <si>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</si>
  <si>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</si>
  <si>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</si>
  <si>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</si>
  <si>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</si>
  <si>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</si>
  <si>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</si>
  <si>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</si>
  <si>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</si>
  <si>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</si>
  <si>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</si>
  <si>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</si>
  <si>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</si>
  <si>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</si>
  <si>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</si>
  <si>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</si>
  <si>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</si>
  <si>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</si>
  <si>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</si>
  <si>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</si>
  <si>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</si>
  <si>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</si>
  <si>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</si>
  <si>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</si>
  <si>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</si>
  <si>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</si>
  <si>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</si>
  <si>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</si>
  <si>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</si>
  <si>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</si>
  <si>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</si>
  <si>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</si>
  <si>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</si>
  <si>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</si>
  <si>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</si>
  <si>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</si>
  <si>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</si>
  <si>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</si>
  <si>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</si>
  <si>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</si>
  <si>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</si>
  <si>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</si>
  <si>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</si>
  <si>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</si>
  <si>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</si>
  <si>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</si>
  <si>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</si>
  <si>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</si>
  <si>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</si>
  <si>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</si>
  <si>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</si>
  <si>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</si>
  <si>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</si>
  <si>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</si>
  <si>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</si>
  <si>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</si>
  <si>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</si>
  <si>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</si>
  <si>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</si>
  <si>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</si>
  <si>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</si>
  <si>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</si>
  <si>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</si>
  <si>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</si>
  <si>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</si>
  <si>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</si>
  <si>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</si>
  <si>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</si>
  <si>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</si>
  <si>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</si>
  <si>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</si>
  <si>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</si>
  <si>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8 КЛ-0,4кВ ТП проект. - ВРУ ООО СЗ Болдина</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</si>
  <si>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</si>
  <si>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</si>
  <si>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</si>
  <si>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</si>
  <si>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</si>
  <si>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</si>
  <si>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</si>
  <si>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</si>
  <si>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</si>
  <si>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</si>
  <si>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</si>
  <si>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</si>
  <si>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</si>
  <si>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</si>
  <si>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</si>
  <si>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</si>
  <si>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</si>
  <si>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</si>
  <si>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</si>
  <si>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</si>
  <si>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</si>
  <si>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</si>
  <si>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</si>
  <si>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</si>
  <si>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</si>
  <si>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</si>
  <si>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</si>
  <si>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</si>
  <si>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</si>
  <si>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</si>
  <si>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</si>
  <si>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</si>
  <si>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</si>
  <si>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</si>
  <si>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</si>
  <si>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</si>
  <si>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</si>
  <si>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</si>
  <si>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</si>
  <si>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</si>
  <si>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</si>
  <si>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</si>
  <si>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</si>
  <si>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</si>
  <si>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</si>
  <si>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</si>
  <si>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</si>
  <si>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</si>
  <si>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</si>
  <si>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</si>
  <si>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315-24 от 01.08.27</t>
  </si>
  <si>
    <t>действующий</t>
  </si>
  <si>
    <t>г.Тула, ул.Болдина, кад.№71:30:020610:1530</t>
  </si>
  <si>
    <t>ВРУ - 0,4 з/уч  МКД</t>
  </si>
  <si>
    <t xml:space="preserve"> ВРУ -1   0,4кВ к проектируемой КЛ 0,4 кB от 1 CкШ 0,4 Кв РУ 0,4кВ проектируемой  ТП 6/0,4 кВ от проектиремой ЛЭП 6 кВ от ЛЭП 6кВ ТП -217- ТП 646 с ПС110/10/6 -180кВт, ВРУ 0,4кВ к проектируемой КЛ 0,4 кB от 2 CкШ 0,4 Кв РУ 0,4кВ проектируемой  ТП 6/0,4 кВ от проектиремой ЛЭП 6 кВ от ЛЭП 6кВ ТП -217- ТП 646 с ПС110/10/6 ,  ВРУ-2  0,4кВ к проектируемой КЛ 0,4 кB от 1 CкШ 0,4 Кв РУ 0,4кВ проектируемой  ТП 6/0,4 кВ от проектиремой ЛЭП 6 кВ от ЛЭП 6кВ ТП -217- ТП 646 с ПС110/10/6 -175кВт, ВРУ-3  0,4кВ к проектируемой КЛ 0,4 кB от 1 CкШ 0,4 Кв РУ 0,4кВ проектируемой  ТП 6/0,4 кВ от проектиремой ЛЭП 6 кВ от ЛЭП 6кВ ТП -217- ТП 646 с ПС110/10/6 -175кВт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</si>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</sst>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7"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6204995"/>
        <c:axId val="30060746"/>
      </c:lineChart>
      <c:catAx>
        <c:axId val="2620499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0060746"/>
        <c:crosses val="autoZero"/>
        <c:lblOffset val="100"/>
        <c:noMultiLvlLbl val="0"/>
      </c:catAx>
      <c:valAx>
        <c:axId val="3006074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620499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5.3755430000000004</v>
      </c>
    </row>
    <row r="49" spans="1:3" s="0" customFormat="1" ht="71.25" customHeight="1" thickBot="1">
      <c r="A49" s="140" t="s">
        <v>231</v>
      </c>
      <c r="B49" s="141" t="s">
        <v>257</v>
      </c>
      <c r="C49" s="142">
        <v>4.4796189999999996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5.3755430000000004</v>
      </c>
      <c r="D24" s="157">
        <v>5.3755430000000004</v>
      </c>
      <c r="E24" s="157">
        <v>5.3755430000000004</v>
      </c>
      <c r="F24" s="157">
        <v>5.3755430000000004</v>
      </c>
      <c r="G24" s="157">
        <v>0</v>
      </c>
      <c r="H24" s="157">
        <v>5.3755430000000004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5.3755430000000004</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5.3755430000000004</v>
      </c>
      <c r="D28" s="122">
        <v>5.3755430000000004</v>
      </c>
      <c r="E28" s="122">
        <v>5.3755430000000004</v>
      </c>
      <c r="F28" s="122">
        <v>5.3755430000000004</v>
      </c>
      <c r="G28" s="122" t="s">
        <v>261</v>
      </c>
      <c r="H28" s="122">
        <v>5.3755430000000004</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5.3755430000000004</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4.4796189999999996</v>
      </c>
      <c r="D30" s="157">
        <v>4.4796189999999996</v>
      </c>
      <c r="E30" s="157">
        <v>4.4796189999999996</v>
      </c>
      <c r="F30" s="157">
        <v>4.4796189999999996</v>
      </c>
      <c r="G30" s="157">
        <v>0</v>
      </c>
      <c r="H30" s="157">
        <v>4.4796189999999996</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4.4796189999999996</v>
      </c>
      <c r="AO30" s="157" t="str">
        <f t="shared" si="1"/>
        <v>нд</v>
      </c>
    </row>
    <row r="31" spans="1:41" ht="15.75">
      <c r="A31" s="159" t="s">
        <v>118</v>
      </c>
      <c r="B31" s="32" t="s">
        <v>117</v>
      </c>
      <c r="C31" s="122">
        <v>0.45467999999999997</v>
      </c>
      <c r="D31" s="122">
        <v>0.45467999999999997</v>
      </c>
      <c r="E31" s="122">
        <v>0.45467999999999997</v>
      </c>
      <c r="F31" s="122">
        <v>0.45467999999999997</v>
      </c>
      <c r="G31" s="122">
        <v>0</v>
      </c>
      <c r="H31" s="122">
        <v>0.45467999999999997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0.45467999999999997</v>
      </c>
      <c r="AO31" s="122" t="str">
        <f t="shared" si="1"/>
        <v>нд</v>
      </c>
    </row>
    <row r="32" spans="1:41" ht="31.5">
      <c r="A32" s="159" t="s">
        <v>116</v>
      </c>
      <c r="B32" s="32" t="s">
        <v>115</v>
      </c>
      <c r="C32" s="122">
        <v>3.9266679999999998</v>
      </c>
      <c r="D32" s="122">
        <v>3.9266679999999998</v>
      </c>
      <c r="E32" s="122">
        <v>3.9266679999999998</v>
      </c>
      <c r="F32" s="122">
        <v>3.9266679999999998</v>
      </c>
      <c r="G32" s="122">
        <v>0</v>
      </c>
      <c r="H32" s="122">
        <v>3.9266679999999998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3.9266679999999998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0.098270999999999997</v>
      </c>
      <c r="D34" s="122">
        <v>0.098270999999999997</v>
      </c>
      <c r="E34" s="122">
        <v>0.098270999999999997</v>
      </c>
      <c r="F34" s="122">
        <v>0.098270999999999997</v>
      </c>
      <c r="G34" s="122">
        <v>0</v>
      </c>
      <c r="H34" s="122">
        <v>0.098270999999999997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0.098270999999999997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1.47</v>
      </c>
      <c r="D41" s="122">
        <v>1.47</v>
      </c>
      <c r="E41" s="122">
        <v>1.47</v>
      </c>
      <c r="F41" s="122">
        <v>1.47</v>
      </c>
      <c r="G41" s="122">
        <v>0</v>
      </c>
      <c r="H41" s="122">
        <v>1.47</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1.47</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1.47</v>
      </c>
      <c r="D49" s="122">
        <v>1.47</v>
      </c>
      <c r="E49" s="122">
        <v>1.47</v>
      </c>
      <c r="F49" s="122">
        <v>1.47</v>
      </c>
      <c r="G49" s="122">
        <v>0</v>
      </c>
      <c r="H49" s="122">
        <v>1.47</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1.47</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4.4796189999999996</v>
      </c>
      <c r="D52" s="122">
        <v>4.4796189999999996</v>
      </c>
      <c r="E52" s="122">
        <v>4.4796189999999996</v>
      </c>
      <c r="F52" s="122">
        <v>4.4796189999999996</v>
      </c>
      <c r="G52" s="122">
        <v>0</v>
      </c>
      <c r="H52" s="122">
        <v>4.4796189999999996</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4.4796189999999996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1.47</v>
      </c>
      <c r="D56" s="122">
        <v>1.47</v>
      </c>
      <c r="E56" s="122">
        <v>1.47</v>
      </c>
      <c r="F56" s="122">
        <v>1.47</v>
      </c>
      <c r="G56" s="122">
        <v>0</v>
      </c>
      <c r="H56" s="122">
        <v>1.47</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1.47</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8-ми КЛ 0,4 кВ от строящейся ТП 6/0,4 кВ ф.11 ПС 110/6 кВ №218 Южная до границы балансовой принадлежности Заявителя для техприсоединения ООО СЗ Болдина, договор №315-24 от 01.08.24(до 670 кВт, протяженность 1,470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1.47</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8-ми КЛ 0,4 кВ от строящейся ТП 6/0,4 кВ ф.11 ПС 110/6 кВ №218 Южная до границы балансовой принадлежности Заявителя для техприсоединения ООО СЗ Болдина, договор №315-24 от 01.08.24(до 670 кВт, протяженность 1,470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8-ми КЛ 0,4 кВ от строящейся ТП 6/0,4 кВ ф.11 ПС 110/6 кВ №218 Южная до границы балансовой принадлежности Заявителя для техприсоединения ООО СЗ Болдина, договор №315-24 от 01.08.24(до 670 кВт, протяженность 1,470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5.3755430000000004</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5.3755430000000004</v>
      </c>
    </row>
    <row r="54" spans="1:2" ht="16.5" thickBot="1">
      <c r="A54" s="97" t="s">
        <v>308</v>
      </c>
      <c r="B54" s="118">
        <v>1</v>
      </c>
    </row>
    <row r="55" spans="1:2" ht="16.5" thickBot="1">
      <c r="A55" s="99" t="s">
        <v>309</v>
      </c>
      <c r="B55" s="100">
        <v>4.4796189999999996</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354</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488</v>
      </c>
      <c r="C19" s="376" t="s">
        <v>489</v>
      </c>
      <c r="D19" s="375" t="s">
        <v>490</v>
      </c>
      <c r="E19" s="375" t="s">
        <v>491</v>
      </c>
      <c r="F19" s="375" t="s">
        <v>492</v>
      </c>
      <c r="G19" s="375" t="s">
        <v>493</v>
      </c>
      <c r="H19" s="375" t="s">
        <v>494</v>
      </c>
      <c r="I19" s="375" t="s">
        <v>495</v>
      </c>
      <c r="J19" s="375" t="s">
        <v>496</v>
      </c>
      <c r="K19" s="375" t="s">
        <v>435</v>
      </c>
      <c r="L19" s="375" t="s">
        <v>497</v>
      </c>
      <c r="M19" s="375" t="s">
        <v>498</v>
      </c>
      <c r="N19" s="375" t="s">
        <v>499</v>
      </c>
      <c r="O19" s="375" t="s">
        <v>500</v>
      </c>
      <c r="P19" s="375" t="s">
        <v>501</v>
      </c>
      <c r="Q19" s="375" t="s">
        <v>502</v>
      </c>
      <c r="R19" s="375"/>
      <c r="S19" s="377" t="s">
        <v>503</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504</v>
      </c>
      <c r="R20" s="380" t="s">
        <v>505</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506</v>
      </c>
      <c r="C22" s="382"/>
      <c r="D22" s="1" t="s">
        <v>507</v>
      </c>
      <c r="E22" s="1" t="s">
        <v>508</v>
      </c>
      <c r="F22" s="1" t="s">
        <v>509</v>
      </c>
      <c r="G22" s="1" t="s">
        <v>510</v>
      </c>
      <c r="H22" s="1">
        <v>0.5302</v>
      </c>
      <c r="I22" s="1">
        <v>0</v>
      </c>
      <c r="J22" s="1">
        <v>0.5302</v>
      </c>
      <c r="K22" s="1">
        <v>0.40</v>
      </c>
      <c r="L22" s="1">
        <v>2</v>
      </c>
      <c r="M22" s="1"/>
      <c r="N22" s="1"/>
      <c r="O22" s="1"/>
      <c r="P22" s="1"/>
      <c r="Q22" s="1"/>
      <c r="R22" s="1"/>
      <c r="S22" s="383">
        <v>22.736934250000001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42" t="s">
        <v>445</v>
      </c>
      <c r="R21" s="344"/>
      <c r="S21" s="342" t="s">
        <v>446</v>
      </c>
      <c r="T21" s="343"/>
    </row>
    <row r="22" spans="1:20" ht="204.75" customHeight="1">
      <c r="A22" s="401"/>
      <c r="B22" s="402"/>
      <c r="C22" s="403"/>
      <c r="D22" s="404"/>
      <c r="E22" s="402"/>
      <c r="F22" s="403"/>
      <c r="G22" s="402"/>
      <c r="H22" s="403"/>
      <c r="I22" s="402"/>
      <c r="J22" s="403"/>
      <c r="K22" s="405"/>
      <c r="L22" s="402"/>
      <c r="M22" s="403"/>
      <c r="N22" s="402"/>
      <c r="O22" s="403"/>
      <c r="P22" s="405"/>
      <c r="Q22" s="349" t="s">
        <v>449</v>
      </c>
      <c r="R22" s="349" t="s">
        <v>450</v>
      </c>
      <c r="S22" s="349" t="s">
        <v>451</v>
      </c>
      <c r="T22" s="349" t="s">
        <v>452</v>
      </c>
    </row>
    <row r="23" spans="1:20" ht="51.75" customHeight="1">
      <c r="A23" s="406"/>
      <c r="B23" s="407" t="s">
        <v>453</v>
      </c>
      <c r="C23" s="407" t="s">
        <v>454</v>
      </c>
      <c r="D23" s="405"/>
      <c r="E23" s="407" t="s">
        <v>453</v>
      </c>
      <c r="F23" s="407" t="s">
        <v>454</v>
      </c>
      <c r="G23" s="407" t="s">
        <v>453</v>
      </c>
      <c r="H23" s="407" t="s">
        <v>454</v>
      </c>
      <c r="I23" s="407" t="s">
        <v>453</v>
      </c>
      <c r="J23" s="407" t="s">
        <v>454</v>
      </c>
      <c r="K23" s="407" t="s">
        <v>453</v>
      </c>
      <c r="L23" s="407" t="s">
        <v>453</v>
      </c>
      <c r="M23" s="407" t="s">
        <v>454</v>
      </c>
      <c r="N23" s="407" t="s">
        <v>453</v>
      </c>
      <c r="O23" s="407" t="s">
        <v>454</v>
      </c>
      <c r="P23" s="405" t="s">
        <v>453</v>
      </c>
      <c r="Q23" s="349" t="s">
        <v>453</v>
      </c>
      <c r="R23" s="349" t="s">
        <v>453</v>
      </c>
      <c r="S23" s="349" t="s">
        <v>453</v>
      </c>
      <c r="T23" s="349" t="s">
        <v>453</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433</v>
      </c>
      <c r="C21" s="341"/>
      <c r="D21" s="340" t="s">
        <v>434</v>
      </c>
      <c r="E21" s="341"/>
      <c r="F21" s="342" t="s">
        <v>435</v>
      </c>
      <c r="G21" s="343"/>
      <c r="H21" s="343"/>
      <c r="I21" s="344"/>
      <c r="J21" s="339" t="s">
        <v>436</v>
      </c>
      <c r="K21" s="340" t="s">
        <v>437</v>
      </c>
      <c r="L21" s="341"/>
      <c r="M21" s="340" t="s">
        <v>438</v>
      </c>
      <c r="N21" s="341"/>
      <c r="O21" s="340" t="s">
        <v>439</v>
      </c>
      <c r="P21" s="341"/>
      <c r="Q21" s="340" t="s">
        <v>440</v>
      </c>
      <c r="R21" s="341"/>
      <c r="S21" s="339" t="s">
        <v>441</v>
      </c>
      <c r="T21" s="339" t="s">
        <v>442</v>
      </c>
      <c r="U21" s="339" t="s">
        <v>443</v>
      </c>
      <c r="V21" s="340" t="s">
        <v>444</v>
      </c>
      <c r="W21" s="341"/>
      <c r="X21" s="342" t="s">
        <v>445</v>
      </c>
      <c r="Y21" s="343"/>
      <c r="Z21" s="342" t="s">
        <v>446</v>
      </c>
      <c r="AA21" s="343"/>
    </row>
    <row r="22" spans="1:27" ht="216" customHeight="1">
      <c r="A22" s="345"/>
      <c r="B22" s="346"/>
      <c r="C22" s="347"/>
      <c r="D22" s="346"/>
      <c r="E22" s="347"/>
      <c r="F22" s="342" t="s">
        <v>447</v>
      </c>
      <c r="G22" s="344"/>
      <c r="H22" s="342" t="s">
        <v>448</v>
      </c>
      <c r="I22" s="344"/>
      <c r="J22" s="348"/>
      <c r="K22" s="346"/>
      <c r="L22" s="347"/>
      <c r="M22" s="346"/>
      <c r="N22" s="347"/>
      <c r="O22" s="346"/>
      <c r="P22" s="347"/>
      <c r="Q22" s="346"/>
      <c r="R22" s="347"/>
      <c r="S22" s="348"/>
      <c r="T22" s="348"/>
      <c r="U22" s="348"/>
      <c r="V22" s="346"/>
      <c r="W22" s="347"/>
      <c r="X22" s="349" t="s">
        <v>449</v>
      </c>
      <c r="Y22" s="349" t="s">
        <v>450</v>
      </c>
      <c r="Z22" s="349" t="s">
        <v>451</v>
      </c>
      <c r="AA22" s="349" t="s">
        <v>452</v>
      </c>
    </row>
    <row r="23" spans="1:27" ht="60" customHeight="1">
      <c r="A23" s="348"/>
      <c r="B23" s="348" t="s">
        <v>453</v>
      </c>
      <c r="C23" s="348" t="s">
        <v>454</v>
      </c>
      <c r="D23" s="348" t="s">
        <v>453</v>
      </c>
      <c r="E23" s="348" t="s">
        <v>454</v>
      </c>
      <c r="F23" s="348" t="s">
        <v>453</v>
      </c>
      <c r="G23" s="348" t="s">
        <v>454</v>
      </c>
      <c r="H23" s="348" t="s">
        <v>453</v>
      </c>
      <c r="I23" s="348" t="s">
        <v>454</v>
      </c>
      <c r="J23" s="348" t="s">
        <v>453</v>
      </c>
      <c r="K23" s="348" t="s">
        <v>453</v>
      </c>
      <c r="L23" s="348" t="s">
        <v>454</v>
      </c>
      <c r="M23" s="348" t="s">
        <v>453</v>
      </c>
      <c r="N23" s="348" t="s">
        <v>454</v>
      </c>
      <c r="O23" s="348" t="s">
        <v>453</v>
      </c>
      <c r="P23" s="348" t="s">
        <v>454</v>
      </c>
      <c r="Q23" s="348" t="s">
        <v>453</v>
      </c>
      <c r="R23" s="348" t="s">
        <v>454</v>
      </c>
      <c r="S23" s="348" t="s">
        <v>453</v>
      </c>
      <c r="T23" s="348" t="s">
        <v>453</v>
      </c>
      <c r="U23" s="348" t="s">
        <v>453</v>
      </c>
      <c r="V23" s="348" t="s">
        <v>453</v>
      </c>
      <c r="W23" s="348" t="s">
        <v>454</v>
      </c>
      <c r="X23" s="348" t="s">
        <v>453</v>
      </c>
      <c r="Y23" s="348" t="s">
        <v>453</v>
      </c>
      <c r="Z23" s="349" t="s">
        <v>453</v>
      </c>
      <c r="AA23" s="349" t="s">
        <v>453</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455</v>
      </c>
      <c r="D25" s="337"/>
      <c r="E25" s="337" t="s">
        <v>455</v>
      </c>
      <c r="F25" s="337"/>
      <c r="G25" s="337" t="s">
        <v>456</v>
      </c>
      <c r="H25" s="337"/>
      <c r="I25" s="337" t="s">
        <v>456</v>
      </c>
      <c r="J25" s="337"/>
      <c r="K25" s="337"/>
      <c r="L25" s="337">
        <v>8</v>
      </c>
      <c r="M25" s="337"/>
      <c r="N25" s="337">
        <v>185</v>
      </c>
      <c r="O25" s="337"/>
      <c r="P25" s="337" t="s">
        <v>457</v>
      </c>
      <c r="Q25" s="337"/>
      <c r="R25" s="337">
        <v>1.47</v>
      </c>
      <c r="S25" s="337"/>
      <c r="T25" s="337"/>
      <c r="U25" s="337"/>
      <c r="V25" s="337"/>
      <c r="W25" s="337" t="s">
        <v>458</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459</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460</v>
      </c>
      <c r="B23" s="364"/>
      <c r="C23" s="364"/>
      <c r="D23" s="364"/>
      <c r="E23" s="364"/>
      <c r="F23" s="364"/>
      <c r="G23" s="364"/>
      <c r="H23" s="364"/>
      <c r="I23" s="364"/>
      <c r="J23" s="364"/>
      <c r="K23" s="364"/>
      <c r="L23" s="365"/>
      <c r="M23" s="366" t="s">
        <v>461</v>
      </c>
      <c r="N23" s="366"/>
      <c r="O23" s="366"/>
      <c r="P23" s="366"/>
      <c r="Q23" s="366"/>
      <c r="R23" s="366"/>
      <c r="S23" s="366"/>
      <c r="T23" s="366"/>
      <c r="U23" s="366"/>
      <c r="V23" s="366"/>
      <c r="W23" s="366"/>
      <c r="X23" s="366"/>
      <c r="Y23" s="366"/>
      <c r="Z23" s="366"/>
    </row>
    <row r="24" spans="1:26" ht="151.5" customHeight="1">
      <c r="A24" s="366" t="s">
        <v>462</v>
      </c>
      <c r="B24" s="367" t="s">
        <v>463</v>
      </c>
      <c r="C24" s="366" t="s">
        <v>464</v>
      </c>
      <c r="D24" s="366" t="s">
        <v>465</v>
      </c>
      <c r="E24" s="366" t="s">
        <v>466</v>
      </c>
      <c r="F24" s="366" t="s">
        <v>467</v>
      </c>
      <c r="G24" s="366" t="s">
        <v>468</v>
      </c>
      <c r="H24" s="366" t="s">
        <v>469</v>
      </c>
      <c r="I24" s="366" t="s">
        <v>470</v>
      </c>
      <c r="J24" s="366" t="s">
        <v>471</v>
      </c>
      <c r="K24" s="367" t="s">
        <v>472</v>
      </c>
      <c r="L24" s="367" t="s">
        <v>473</v>
      </c>
      <c r="M24" s="368" t="s">
        <v>474</v>
      </c>
      <c r="N24" s="367" t="s">
        <v>475</v>
      </c>
      <c r="O24" s="366" t="s">
        <v>476</v>
      </c>
      <c r="P24" s="366" t="s">
        <v>477</v>
      </c>
      <c r="Q24" s="366" t="s">
        <v>478</v>
      </c>
      <c r="R24" s="366" t="s">
        <v>469</v>
      </c>
      <c r="S24" s="366" t="s">
        <v>479</v>
      </c>
      <c r="T24" s="366" t="s">
        <v>480</v>
      </c>
      <c r="U24" s="366" t="s">
        <v>481</v>
      </c>
      <c r="V24" s="366" t="s">
        <v>478</v>
      </c>
      <c r="W24" s="369" t="s">
        <v>482</v>
      </c>
      <c r="X24" s="369" t="s">
        <v>483</v>
      </c>
      <c r="Y24" s="369" t="s">
        <v>484</v>
      </c>
      <c r="Z24" s="370" t="s">
        <v>485</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2"/>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486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4479.6189999999997</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-4991.2859918648601</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-98.551617999999991</v>
      </c>
      <c r="D50" s="312">
        <f t="shared" si="2"/>
        <v>-98.551617999999991</v>
      </c>
      <c r="E50" s="312">
        <f t="shared" si="2"/>
        <v>-98.551617999999991</v>
      </c>
      <c r="F50" s="312">
        <f t="shared" si="2"/>
        <v>-98.551617999999991</v>
      </c>
      <c r="G50" s="312">
        <f t="shared" si="2"/>
        <v>-98.551617999999991</v>
      </c>
      <c r="H50" s="312">
        <f t="shared" si="2"/>
        <v>-98.551617999999991</v>
      </c>
      <c r="I50" s="312">
        <f t="shared" si="2"/>
        <v>-98.551617999999991</v>
      </c>
      <c r="J50" s="312">
        <f t="shared" si="2"/>
        <v>-98.551617999999991</v>
      </c>
      <c r="K50" s="312">
        <f t="shared" si="2"/>
        <v>-98.551617999999991</v>
      </c>
      <c r="L50" s="312">
        <f t="shared" si="2"/>
        <v>-98.551617999999991</v>
      </c>
      <c r="M50" s="312">
        <f t="shared" si="2"/>
        <v>-98.551617999999991</v>
      </c>
      <c r="N50" s="312">
        <f t="shared" si="2"/>
        <v>-98.551617999999991</v>
      </c>
      <c r="O50" s="312">
        <f t="shared" si="2"/>
        <v>-98.551617999999991</v>
      </c>
      <c r="P50" s="312">
        <f t="shared" si="2"/>
        <v>-98.551617999999991</v>
      </c>
      <c r="Q50" s="312">
        <f t="shared" si="2"/>
        <v>-98.551617999999991</v>
      </c>
      <c r="R50" s="312">
        <f t="shared" si="2"/>
        <v>-98.551617999999991</v>
      </c>
      <c r="S50" s="312">
        <f t="shared" si="2"/>
        <v>-98.551617999999991</v>
      </c>
      <c r="T50" s="312">
        <f t="shared" si="2"/>
        <v>-98.551617999999991</v>
      </c>
      <c r="U50" s="312">
        <f t="shared" si="2"/>
        <v>-98.551617999999991</v>
      </c>
      <c r="V50" s="312">
        <f t="shared" si="2"/>
        <v>-98.551617999999991</v>
      </c>
      <c r="W50" s="312">
        <f t="shared" si="2"/>
        <v>-98.551617999999991</v>
      </c>
      <c r="X50" s="312">
        <f t="shared" si="2"/>
        <v>-98.551617999999991</v>
      </c>
      <c r="Y50" s="312">
        <f t="shared" si="2"/>
        <v>-98.551617999999991</v>
      </c>
      <c r="Z50" s="312">
        <f t="shared" si="2"/>
        <v>-98.551617999999991</v>
      </c>
      <c r="AA50" s="312">
        <f t="shared" si="2"/>
        <v>-98.551617999999991</v>
      </c>
      <c r="AB50" s="312">
        <f t="shared" si="2"/>
        <v>-98.551617999999991</v>
      </c>
      <c r="AC50" s="312">
        <f t="shared" si="2"/>
        <v>-98.551617999999991</v>
      </c>
      <c r="AD50" s="312">
        <f t="shared" si="2"/>
        <v>-98.551617999999991</v>
      </c>
      <c r="AE50" s="312">
        <f t="shared" si="2"/>
        <v>-98.551617999999991</v>
      </c>
      <c r="AF50" s="312">
        <f t="shared" si="2"/>
        <v>-98.551617999999991</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-98.551617999999991</v>
      </c>
      <c r="D56" s="315">
        <v>-98.551617999999991</v>
      </c>
      <c r="E56" s="315">
        <v>-98.551617999999991</v>
      </c>
      <c r="F56" s="315">
        <v>-98.551617999999991</v>
      </c>
      <c r="G56" s="315">
        <v>-98.551617999999991</v>
      </c>
      <c r="H56" s="315">
        <v>-98.551617999999991</v>
      </c>
      <c r="I56" s="315">
        <v>-98.551617999999991</v>
      </c>
      <c r="J56" s="315">
        <v>-98.551617999999991</v>
      </c>
      <c r="K56" s="315">
        <v>-98.551617999999991</v>
      </c>
      <c r="L56" s="315">
        <v>-98.551617999999991</v>
      </c>
      <c r="M56" s="315">
        <v>-98.551617999999991</v>
      </c>
      <c r="N56" s="315">
        <v>-98.551617999999991</v>
      </c>
      <c r="O56" s="315">
        <v>-98.551617999999991</v>
      </c>
      <c r="P56" s="315">
        <v>-98.551617999999991</v>
      </c>
      <c r="Q56" s="315">
        <v>-98.551617999999991</v>
      </c>
      <c r="R56" s="315">
        <v>-98.551617999999991</v>
      </c>
      <c r="S56" s="315">
        <v>-98.551617999999991</v>
      </c>
      <c r="T56" s="315">
        <v>-98.551617999999991</v>
      </c>
      <c r="U56" s="315">
        <v>-98.551617999999991</v>
      </c>
      <c r="V56" s="315">
        <v>-98.551617999999991</v>
      </c>
      <c r="W56" s="315">
        <v>-98.551617999999991</v>
      </c>
      <c r="X56" s="315">
        <v>-98.551617999999991</v>
      </c>
      <c r="Y56" s="315">
        <v>-98.551617999999991</v>
      </c>
      <c r="Z56" s="315">
        <v>-98.551617999999991</v>
      </c>
      <c r="AA56" s="315">
        <v>-98.551617999999991</v>
      </c>
      <c r="AB56" s="315">
        <v>-98.551617999999991</v>
      </c>
      <c r="AC56" s="315">
        <v>-98.551617999999991</v>
      </c>
      <c r="AD56" s="315">
        <v>-98.551617999999991</v>
      </c>
      <c r="AE56" s="315">
        <v>-98.551617999999991</v>
      </c>
      <c r="AF56" s="315">
        <v>-98.551617999999991</v>
      </c>
    </row>
    <row r="57" spans="1:32" s="266" customFormat="1" ht="14.25">
      <c r="A57" s="316" t="s">
        <v>410</v>
      </c>
      <c r="B57" s="311">
        <f t="shared" si="7" ref="B57:AF57">B49+B50</f>
        <v>0</v>
      </c>
      <c r="C57" s="311">
        <f t="shared" si="7"/>
        <v>-98.551617999999991</v>
      </c>
      <c r="D57" s="311">
        <f t="shared" si="7"/>
        <v>-98.551617999999991</v>
      </c>
      <c r="E57" s="311">
        <f t="shared" si="7"/>
        <v>-98.551617999999991</v>
      </c>
      <c r="F57" s="311">
        <f t="shared" si="7"/>
        <v>-98.551617999999991</v>
      </c>
      <c r="G57" s="311">
        <f t="shared" si="7"/>
        <v>-98.551617999999991</v>
      </c>
      <c r="H57" s="311">
        <f t="shared" si="7"/>
        <v>-98.551617999999991</v>
      </c>
      <c r="I57" s="311">
        <f t="shared" si="7"/>
        <v>-98.551617999999991</v>
      </c>
      <c r="J57" s="311">
        <f t="shared" si="7"/>
        <v>-98.551617999999991</v>
      </c>
      <c r="K57" s="311">
        <f t="shared" si="7"/>
        <v>-98.551617999999991</v>
      </c>
      <c r="L57" s="311">
        <f t="shared" si="7"/>
        <v>-98.551617999999991</v>
      </c>
      <c r="M57" s="311">
        <f t="shared" si="7"/>
        <v>-98.551617999999991</v>
      </c>
      <c r="N57" s="311">
        <f t="shared" si="7"/>
        <v>-98.551617999999991</v>
      </c>
      <c r="O57" s="311">
        <f t="shared" si="7"/>
        <v>-98.551617999999991</v>
      </c>
      <c r="P57" s="311">
        <f t="shared" si="7"/>
        <v>-98.551617999999991</v>
      </c>
      <c r="Q57" s="311">
        <f t="shared" si="7"/>
        <v>-98.551617999999991</v>
      </c>
      <c r="R57" s="311">
        <f t="shared" si="7"/>
        <v>-98.551617999999991</v>
      </c>
      <c r="S57" s="311">
        <f t="shared" si="7"/>
        <v>-98.551617999999991</v>
      </c>
      <c r="T57" s="311">
        <f t="shared" si="7"/>
        <v>-98.551617999999991</v>
      </c>
      <c r="U57" s="311">
        <f t="shared" si="7"/>
        <v>-98.551617999999991</v>
      </c>
      <c r="V57" s="311">
        <f t="shared" si="7"/>
        <v>-98.551617999999991</v>
      </c>
      <c r="W57" s="311">
        <f t="shared" si="7"/>
        <v>-98.551617999999991</v>
      </c>
      <c r="X57" s="311">
        <f t="shared" si="7"/>
        <v>-98.551617999999991</v>
      </c>
      <c r="Y57" s="311">
        <f t="shared" si="7"/>
        <v>-98.551617999999991</v>
      </c>
      <c r="Z57" s="311">
        <f t="shared" si="7"/>
        <v>-98.551617999999991</v>
      </c>
      <c r="AA57" s="311">
        <f t="shared" si="7"/>
        <v>-98.551617999999991</v>
      </c>
      <c r="AB57" s="311">
        <f t="shared" si="7"/>
        <v>-98.551617999999991</v>
      </c>
      <c r="AC57" s="311">
        <f t="shared" si="7"/>
        <v>-98.551617999999991</v>
      </c>
      <c r="AD57" s="311">
        <f t="shared" si="7"/>
        <v>-98.551617999999991</v>
      </c>
      <c r="AE57" s="311">
        <f t="shared" si="7"/>
        <v>-98.551617999999991</v>
      </c>
      <c r="AF57" s="311">
        <f t="shared" si="7"/>
        <v>-98.551617999999991</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-98.551617999999991</v>
      </c>
      <c r="D59" s="311">
        <f t="shared" si="8"/>
        <v>-98.551617999999991</v>
      </c>
      <c r="E59" s="311">
        <f t="shared" si="8"/>
        <v>-98.551617999999991</v>
      </c>
      <c r="F59" s="311">
        <f t="shared" si="8"/>
        <v>-98.551617999999991</v>
      </c>
      <c r="G59" s="311">
        <f t="shared" si="8"/>
        <v>-98.551617999999991</v>
      </c>
      <c r="H59" s="311">
        <f t="shared" si="8"/>
        <v>-98.551617999999991</v>
      </c>
      <c r="I59" s="311">
        <f t="shared" si="8"/>
        <v>-98.551617999999991</v>
      </c>
      <c r="J59" s="311">
        <f t="shared" si="8"/>
        <v>-98.551617999999991</v>
      </c>
      <c r="K59" s="311">
        <f t="shared" si="8"/>
        <v>-98.551617999999991</v>
      </c>
      <c r="L59" s="311">
        <f t="shared" si="8"/>
        <v>-98.551617999999991</v>
      </c>
      <c r="M59" s="311">
        <f t="shared" si="8"/>
        <v>-98.551617999999991</v>
      </c>
      <c r="N59" s="311">
        <f t="shared" si="8"/>
        <v>-98.551617999999991</v>
      </c>
      <c r="O59" s="311">
        <f t="shared" si="8"/>
        <v>-98.551617999999991</v>
      </c>
      <c r="P59" s="311">
        <f t="shared" si="8"/>
        <v>-98.551617999999991</v>
      </c>
      <c r="Q59" s="311">
        <f t="shared" si="8"/>
        <v>-98.551617999999991</v>
      </c>
      <c r="R59" s="311">
        <f t="shared" si="8"/>
        <v>-98.551617999999991</v>
      </c>
      <c r="S59" s="311">
        <f t="shared" si="8"/>
        <v>-98.551617999999991</v>
      </c>
      <c r="T59" s="311">
        <f t="shared" si="8"/>
        <v>-98.551617999999991</v>
      </c>
      <c r="U59" s="311">
        <f t="shared" si="8"/>
        <v>-98.551617999999991</v>
      </c>
      <c r="V59" s="311">
        <f t="shared" si="8"/>
        <v>-98.551617999999991</v>
      </c>
      <c r="W59" s="311">
        <f t="shared" si="8"/>
        <v>-98.551617999999991</v>
      </c>
      <c r="X59" s="311">
        <f t="shared" si="8"/>
        <v>-98.551617999999991</v>
      </c>
      <c r="Y59" s="311">
        <f t="shared" si="8"/>
        <v>-98.551617999999991</v>
      </c>
      <c r="Z59" s="311">
        <f t="shared" si="8"/>
        <v>-98.551617999999991</v>
      </c>
      <c r="AA59" s="311">
        <f t="shared" si="8"/>
        <v>-98.551617999999991</v>
      </c>
      <c r="AB59" s="311">
        <f t="shared" si="8"/>
        <v>-98.551617999999991</v>
      </c>
      <c r="AC59" s="311">
        <f t="shared" si="8"/>
        <v>-98.551617999999991</v>
      </c>
      <c r="AD59" s="311">
        <f t="shared" si="8"/>
        <v>-98.551617999999991</v>
      </c>
      <c r="AE59" s="311">
        <f t="shared" si="8"/>
        <v>-98.551617999999991</v>
      </c>
      <c r="AF59" s="311">
        <f t="shared" si="8"/>
        <v>-98.551617999999991</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-98.551617999999991</v>
      </c>
      <c r="D61" s="311">
        <f t="shared" si="10"/>
        <v>-98.551617999999991</v>
      </c>
      <c r="E61" s="311">
        <f t="shared" si="10"/>
        <v>-98.551617999999991</v>
      </c>
      <c r="F61" s="311">
        <f t="shared" si="10"/>
        <v>-98.551617999999991</v>
      </c>
      <c r="G61" s="311">
        <f t="shared" si="10"/>
        <v>-98.551617999999991</v>
      </c>
      <c r="H61" s="311">
        <f t="shared" si="10"/>
        <v>-98.551617999999991</v>
      </c>
      <c r="I61" s="311">
        <f t="shared" si="10"/>
        <v>-98.551617999999991</v>
      </c>
      <c r="J61" s="311">
        <f t="shared" si="10"/>
        <v>-98.551617999999991</v>
      </c>
      <c r="K61" s="311">
        <f t="shared" si="10"/>
        <v>-98.551617999999991</v>
      </c>
      <c r="L61" s="311">
        <f t="shared" si="10"/>
        <v>-98.551617999999991</v>
      </c>
      <c r="M61" s="311">
        <f t="shared" si="10"/>
        <v>-98.551617999999991</v>
      </c>
      <c r="N61" s="311">
        <f t="shared" si="10"/>
        <v>-98.551617999999991</v>
      </c>
      <c r="O61" s="311">
        <f t="shared" si="10"/>
        <v>-98.551617999999991</v>
      </c>
      <c r="P61" s="311">
        <f t="shared" si="10"/>
        <v>-98.551617999999991</v>
      </c>
      <c r="Q61" s="311">
        <f t="shared" si="10"/>
        <v>-98.551617999999991</v>
      </c>
      <c r="R61" s="311">
        <f t="shared" si="10"/>
        <v>-98.551617999999991</v>
      </c>
      <c r="S61" s="311">
        <f t="shared" si="10"/>
        <v>-98.551617999999991</v>
      </c>
      <c r="T61" s="311">
        <f t="shared" si="10"/>
        <v>-98.551617999999991</v>
      </c>
      <c r="U61" s="311">
        <f t="shared" si="10"/>
        <v>-98.551617999999991</v>
      </c>
      <c r="V61" s="311">
        <f t="shared" si="10"/>
        <v>-98.551617999999991</v>
      </c>
      <c r="W61" s="311">
        <f t="shared" si="10"/>
        <v>-98.551617999999991</v>
      </c>
      <c r="X61" s="311">
        <f t="shared" si="10"/>
        <v>-98.551617999999991</v>
      </c>
      <c r="Y61" s="311">
        <f t="shared" si="10"/>
        <v>-98.551617999999991</v>
      </c>
      <c r="Z61" s="311">
        <f t="shared" si="10"/>
        <v>-98.551617999999991</v>
      </c>
      <c r="AA61" s="311">
        <f t="shared" si="10"/>
        <v>-98.551617999999991</v>
      </c>
      <c r="AB61" s="311">
        <f t="shared" si="10"/>
        <v>-98.551617999999991</v>
      </c>
      <c r="AC61" s="311">
        <f t="shared" si="10"/>
        <v>-98.551617999999991</v>
      </c>
      <c r="AD61" s="311">
        <f t="shared" si="10"/>
        <v>-98.551617999999991</v>
      </c>
      <c r="AE61" s="311">
        <f t="shared" si="10"/>
        <v>-98.551617999999991</v>
      </c>
      <c r="AF61" s="311">
        <f t="shared" si="10"/>
        <v>-98.551617999999991</v>
      </c>
    </row>
    <row r="62" spans="1:32" ht="15.75">
      <c r="A62" s="313" t="s">
        <v>386</v>
      </c>
      <c r="B62" s="312"/>
      <c r="C62" s="312">
        <f t="shared" si="11" ref="C62:AF62">-C61*$B$25</f>
        <v>19.710323599999999</v>
      </c>
      <c r="D62" s="312">
        <f t="shared" si="11"/>
        <v>19.710323599999999</v>
      </c>
      <c r="E62" s="312">
        <f t="shared" si="11"/>
        <v>19.710323599999999</v>
      </c>
      <c r="F62" s="312">
        <f t="shared" si="11"/>
        <v>19.710323599999999</v>
      </c>
      <c r="G62" s="312">
        <f t="shared" si="11"/>
        <v>19.710323599999999</v>
      </c>
      <c r="H62" s="312">
        <f t="shared" si="11"/>
        <v>19.710323599999999</v>
      </c>
      <c r="I62" s="312">
        <f t="shared" si="11"/>
        <v>19.710323599999999</v>
      </c>
      <c r="J62" s="312">
        <f t="shared" si="11"/>
        <v>19.710323599999999</v>
      </c>
      <c r="K62" s="312">
        <f t="shared" si="11"/>
        <v>19.710323599999999</v>
      </c>
      <c r="L62" s="312">
        <f t="shared" si="11"/>
        <v>19.710323599999999</v>
      </c>
      <c r="M62" s="312">
        <f t="shared" si="11"/>
        <v>19.710323599999999</v>
      </c>
      <c r="N62" s="312">
        <f t="shared" si="11"/>
        <v>19.710323599999999</v>
      </c>
      <c r="O62" s="312">
        <f t="shared" si="11"/>
        <v>19.710323599999999</v>
      </c>
      <c r="P62" s="312">
        <f t="shared" si="11"/>
        <v>19.710323599999999</v>
      </c>
      <c r="Q62" s="312">
        <f t="shared" si="11"/>
        <v>19.710323599999999</v>
      </c>
      <c r="R62" s="312">
        <f t="shared" si="11"/>
        <v>19.710323599999999</v>
      </c>
      <c r="S62" s="312">
        <f t="shared" si="11"/>
        <v>19.710323599999999</v>
      </c>
      <c r="T62" s="312">
        <f t="shared" si="11"/>
        <v>19.710323599999999</v>
      </c>
      <c r="U62" s="312">
        <f t="shared" si="11"/>
        <v>19.710323599999999</v>
      </c>
      <c r="V62" s="312">
        <f t="shared" si="11"/>
        <v>19.710323599999999</v>
      </c>
      <c r="W62" s="312">
        <f t="shared" si="11"/>
        <v>19.710323599999999</v>
      </c>
      <c r="X62" s="312">
        <f t="shared" si="11"/>
        <v>19.710323599999999</v>
      </c>
      <c r="Y62" s="312">
        <f t="shared" si="11"/>
        <v>19.710323599999999</v>
      </c>
      <c r="Z62" s="312">
        <f t="shared" si="11"/>
        <v>19.710323599999999</v>
      </c>
      <c r="AA62" s="312">
        <f t="shared" si="11"/>
        <v>19.710323599999999</v>
      </c>
      <c r="AB62" s="312">
        <f t="shared" si="11"/>
        <v>19.710323599999999</v>
      </c>
      <c r="AC62" s="312">
        <f t="shared" si="11"/>
        <v>19.710323599999999</v>
      </c>
      <c r="AD62" s="312">
        <f t="shared" si="11"/>
        <v>19.710323599999999</v>
      </c>
      <c r="AE62" s="312">
        <f t="shared" si="11"/>
        <v>19.710323599999999</v>
      </c>
      <c r="AF62" s="312">
        <f t="shared" si="11"/>
        <v>19.710323599999999</v>
      </c>
    </row>
    <row r="63" spans="1:32" ht="16.5" thickBot="1">
      <c r="A63" s="317" t="s">
        <v>415</v>
      </c>
      <c r="B63" s="318">
        <f t="shared" si="12" ref="B63:AF63">B61+B62</f>
        <v>0</v>
      </c>
      <c r="C63" s="318">
        <f t="shared" si="12"/>
        <v>-78.841294399999995</v>
      </c>
      <c r="D63" s="318">
        <f t="shared" si="12"/>
        <v>-78.841294399999995</v>
      </c>
      <c r="E63" s="318">
        <f t="shared" si="12"/>
        <v>-78.841294399999995</v>
      </c>
      <c r="F63" s="318">
        <f t="shared" si="12"/>
        <v>-78.841294399999995</v>
      </c>
      <c r="G63" s="318">
        <f t="shared" si="12"/>
        <v>-78.841294399999995</v>
      </c>
      <c r="H63" s="318">
        <f t="shared" si="12"/>
        <v>-78.841294399999995</v>
      </c>
      <c r="I63" s="318">
        <f t="shared" si="12"/>
        <v>-78.841294399999995</v>
      </c>
      <c r="J63" s="319">
        <f t="shared" si="12"/>
        <v>-78.841294399999995</v>
      </c>
      <c r="K63" s="318">
        <f t="shared" si="12"/>
        <v>-78.841294399999995</v>
      </c>
      <c r="L63" s="318">
        <f t="shared" si="12"/>
        <v>-78.841294399999995</v>
      </c>
      <c r="M63" s="318">
        <f t="shared" si="12"/>
        <v>-78.841294399999995</v>
      </c>
      <c r="N63" s="318">
        <f t="shared" si="12"/>
        <v>-78.841294399999995</v>
      </c>
      <c r="O63" s="318">
        <f t="shared" si="12"/>
        <v>-78.841294399999995</v>
      </c>
      <c r="P63" s="318">
        <f t="shared" si="12"/>
        <v>-78.841294399999995</v>
      </c>
      <c r="Q63" s="318">
        <f t="shared" si="12"/>
        <v>-78.841294399999995</v>
      </c>
      <c r="R63" s="318">
        <f t="shared" si="12"/>
        <v>-78.841294399999995</v>
      </c>
      <c r="S63" s="318">
        <f t="shared" si="12"/>
        <v>-78.841294399999995</v>
      </c>
      <c r="T63" s="318">
        <f t="shared" si="12"/>
        <v>-78.841294399999995</v>
      </c>
      <c r="U63" s="318">
        <f t="shared" si="12"/>
        <v>-78.841294399999995</v>
      </c>
      <c r="V63" s="318">
        <f t="shared" si="12"/>
        <v>-78.841294399999995</v>
      </c>
      <c r="W63" s="318">
        <f t="shared" si="12"/>
        <v>-78.841294399999995</v>
      </c>
      <c r="X63" s="318">
        <f t="shared" si="12"/>
        <v>-78.841294399999995</v>
      </c>
      <c r="Y63" s="318">
        <f t="shared" si="12"/>
        <v>-78.841294399999995</v>
      </c>
      <c r="Z63" s="318">
        <f t="shared" si="12"/>
        <v>-78.841294399999995</v>
      </c>
      <c r="AA63" s="318">
        <f t="shared" si="12"/>
        <v>-78.841294399999995</v>
      </c>
      <c r="AB63" s="318">
        <f t="shared" si="12"/>
        <v>-78.841294399999995</v>
      </c>
      <c r="AC63" s="318">
        <f t="shared" si="12"/>
        <v>-78.841294399999995</v>
      </c>
      <c r="AD63" s="318">
        <f t="shared" si="12"/>
        <v>-78.841294399999995</v>
      </c>
      <c r="AE63" s="318">
        <f t="shared" si="12"/>
        <v>-78.841294399999995</v>
      </c>
      <c r="AF63" s="318">
        <f t="shared" si="12"/>
        <v>-78.841294399999995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-98.551617999999991</v>
      </c>
      <c r="D66" s="311">
        <f t="shared" si="14"/>
        <v>-98.551617999999991</v>
      </c>
      <c r="E66" s="311">
        <f t="shared" si="14"/>
        <v>-98.551617999999991</v>
      </c>
      <c r="F66" s="311">
        <f t="shared" si="14"/>
        <v>-98.551617999999991</v>
      </c>
      <c r="G66" s="311">
        <f t="shared" si="14"/>
        <v>-98.551617999999991</v>
      </c>
      <c r="H66" s="311">
        <f t="shared" si="14"/>
        <v>-98.551617999999991</v>
      </c>
      <c r="I66" s="311">
        <f t="shared" si="14"/>
        <v>-98.551617999999991</v>
      </c>
      <c r="J66" s="311">
        <f t="shared" si="14"/>
        <v>-98.551617999999991</v>
      </c>
      <c r="K66" s="311">
        <f t="shared" si="14"/>
        <v>-98.551617999999991</v>
      </c>
      <c r="L66" s="311">
        <f t="shared" si="14"/>
        <v>-98.551617999999991</v>
      </c>
      <c r="M66" s="311">
        <f t="shared" si="14"/>
        <v>-98.551617999999991</v>
      </c>
      <c r="N66" s="311">
        <f t="shared" si="14"/>
        <v>-98.551617999999991</v>
      </c>
      <c r="O66" s="311">
        <f t="shared" si="14"/>
        <v>-98.551617999999991</v>
      </c>
      <c r="P66" s="311">
        <f t="shared" si="14"/>
        <v>-98.551617999999991</v>
      </c>
      <c r="Q66" s="311">
        <f t="shared" si="14"/>
        <v>-98.551617999999991</v>
      </c>
      <c r="R66" s="311">
        <f t="shared" si="14"/>
        <v>-98.551617999999991</v>
      </c>
      <c r="S66" s="311">
        <f t="shared" si="14"/>
        <v>-98.551617999999991</v>
      </c>
      <c r="T66" s="311">
        <f t="shared" si="14"/>
        <v>-98.551617999999991</v>
      </c>
      <c r="U66" s="311">
        <f t="shared" si="14"/>
        <v>-98.551617999999991</v>
      </c>
      <c r="V66" s="311">
        <f t="shared" si="14"/>
        <v>-98.551617999999991</v>
      </c>
      <c r="W66" s="311">
        <f t="shared" si="14"/>
        <v>-98.551617999999991</v>
      </c>
      <c r="X66" s="311">
        <f t="shared" si="14"/>
        <v>-98.551617999999991</v>
      </c>
      <c r="Y66" s="311">
        <f t="shared" si="14"/>
        <v>-98.551617999999991</v>
      </c>
      <c r="Z66" s="311">
        <f t="shared" si="14"/>
        <v>-98.551617999999991</v>
      </c>
      <c r="AA66" s="311">
        <f t="shared" si="14"/>
        <v>-98.551617999999991</v>
      </c>
      <c r="AB66" s="311">
        <f t="shared" si="14"/>
        <v>-98.551617999999991</v>
      </c>
      <c r="AC66" s="311">
        <f t="shared" si="14"/>
        <v>-98.551617999999991</v>
      </c>
      <c r="AD66" s="311">
        <f t="shared" si="14"/>
        <v>-98.551617999999991</v>
      </c>
      <c r="AE66" s="311">
        <f t="shared" si="14"/>
        <v>-98.551617999999991</v>
      </c>
      <c r="AF66" s="322">
        <f t="shared" si="14"/>
        <v>-98.551617999999991</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-4479.6189999999997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-4479.6189999999997</v>
      </c>
      <c r="C74" s="311">
        <v>-98.551617999999991</v>
      </c>
      <c r="D74" s="311">
        <v>-98.551617999999991</v>
      </c>
      <c r="E74" s="311">
        <v>-98.551617999999991</v>
      </c>
      <c r="F74" s="311">
        <v>-98.551617999999991</v>
      </c>
      <c r="G74" s="311">
        <v>-98.551617999999991</v>
      </c>
      <c r="H74" s="311">
        <v>-98.551617999999991</v>
      </c>
      <c r="I74" s="311">
        <v>-98.551617999999991</v>
      </c>
      <c r="J74" s="311">
        <v>-98.551617999999991</v>
      </c>
      <c r="K74" s="311">
        <v>-98.551617999999991</v>
      </c>
      <c r="L74" s="311">
        <v>-98.551617999999991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-4479.6189999999997</v>
      </c>
      <c r="C75" s="311">
        <f>SUM($B$74:C74)</f>
        <v>-4578.1706180000001</v>
      </c>
      <c r="D75" s="311">
        <f>SUM($B$74:D74)</f>
        <v>-4676.7222360000005</v>
      </c>
      <c r="E75" s="311">
        <f>SUM($B$74:E74)</f>
        <v>-4775.2738540000009</v>
      </c>
      <c r="F75" s="311">
        <f>SUM($B$74:F74)</f>
        <v>-4873.8254720000014</v>
      </c>
      <c r="G75" s="311">
        <f>SUM($B$74:G74)</f>
        <v>-4972.3770900000018</v>
      </c>
      <c r="H75" s="311">
        <f>SUM($B$74:H74)</f>
        <v>-5070.9287080000022</v>
      </c>
      <c r="I75" s="311">
        <f>SUM($B$74:I74)</f>
        <v>-5169.4803260000026</v>
      </c>
      <c r="J75" s="311">
        <f>SUM($B$74:J74)</f>
        <v>-5268.031944000003</v>
      </c>
      <c r="K75" s="311">
        <f>SUM($B$74:K74)</f>
        <v>-5366.5835620000034</v>
      </c>
      <c r="L75" s="311">
        <f>SUM($B$74:L74)</f>
        <v>-5465.1351800000039</v>
      </c>
      <c r="M75" s="311">
        <f>SUM($B$74:M74)</f>
        <v>-5465.1351800000039</v>
      </c>
      <c r="N75" s="311">
        <f>SUM($B$74:N74)</f>
        <v>-5465.1351800000039</v>
      </c>
      <c r="O75" s="311">
        <f>SUM($B$74:O74)</f>
        <v>-5465.1351800000039</v>
      </c>
      <c r="P75" s="311">
        <f>SUM($B$74:P74)</f>
        <v>-5465.1351800000039</v>
      </c>
      <c r="Q75" s="311">
        <f>SUM($B$74:Q74)</f>
        <v>-5465.1351800000039</v>
      </c>
      <c r="R75" s="311">
        <f>SUM($B$74:R74)</f>
        <v>-5465.1351800000039</v>
      </c>
      <c r="S75" s="311">
        <f>SUM($B$74:S74)</f>
        <v>-5465.1351800000039</v>
      </c>
      <c r="T75" s="311">
        <f>SUM($B$74:T74)</f>
        <v>-5465.1351800000039</v>
      </c>
      <c r="U75" s="311">
        <f>SUM($B$74:U74)</f>
        <v>-5465.1351800000039</v>
      </c>
      <c r="V75" s="311">
        <f>SUM($B$74:V74)</f>
        <v>-5465.1351800000039</v>
      </c>
      <c r="W75" s="311">
        <f>SUM($B$74:W74)</f>
        <v>-5465.1351800000039</v>
      </c>
      <c r="X75" s="311">
        <f>SUM($B$74:X74)</f>
        <v>-5465.1351800000039</v>
      </c>
      <c r="Y75" s="311">
        <f>SUM($B$74:Y74)</f>
        <v>-5465.1351800000039</v>
      </c>
      <c r="Z75" s="311">
        <f>SUM($B$74:Z74)</f>
        <v>-5465.1351800000039</v>
      </c>
      <c r="AA75" s="311">
        <f>SUM($B$74:AA74)</f>
        <v>-5465.1351800000039</v>
      </c>
      <c r="AB75" s="311">
        <f>SUM($B$74:AB74)</f>
        <v>-5465.1351800000039</v>
      </c>
      <c r="AC75" s="311">
        <f>SUM($B$74:AC74)</f>
        <v>-5465.1351800000039</v>
      </c>
      <c r="AD75" s="311">
        <f>SUM($B$74:AD74)</f>
        <v>-5465.1351800000039</v>
      </c>
      <c r="AE75" s="311">
        <f>SUM($B$74:AE74)</f>
        <v>-5465.1351800000039</v>
      </c>
      <c r="AF75" s="322">
        <f>SUM($B$74:AF74)</f>
        <v>-5465.1351800000039</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-4479.6189999999997</v>
      </c>
      <c r="C77" s="311">
        <f t="shared" si="20" ref="C77:AF77">C74*C76</f>
        <v>-91.471343755728029</v>
      </c>
      <c r="D77" s="311">
        <f t="shared" si="20"/>
        <v>-78.800261677918712</v>
      </c>
      <c r="E77" s="311">
        <f t="shared" si="20"/>
        <v>-67.884443209785246</v>
      </c>
      <c r="F77" s="311">
        <f t="shared" si="20"/>
        <v>-58.480740187616497</v>
      </c>
      <c r="G77" s="311">
        <f t="shared" si="20"/>
        <v>-50.379686584783336</v>
      </c>
      <c r="H77" s="311">
        <f t="shared" si="20"/>
        <v>-43.400832688476349</v>
      </c>
      <c r="I77" s="311">
        <f t="shared" si="20"/>
        <v>-37.388725610334546</v>
      </c>
      <c r="J77" s="311">
        <f t="shared" si="20"/>
        <v>-32.209446597462559</v>
      </c>
      <c r="K77" s="311">
        <f t="shared" si="20"/>
        <v>-27.747628012976016</v>
      </c>
      <c r="L77" s="311">
        <f t="shared" si="20"/>
        <v>-23.903883539779475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-4479.6189999999997</v>
      </c>
      <c r="C78" s="311">
        <f>SUM($B$77:C77)</f>
        <v>-4571.0903437557281</v>
      </c>
      <c r="D78" s="311">
        <f>SUM($B$77:D77)</f>
        <v>-4649.8906054336467</v>
      </c>
      <c r="E78" s="311">
        <f>SUM($B$77:E77)</f>
        <v>-4717.7750486434315</v>
      </c>
      <c r="F78" s="311">
        <f>SUM($B$77:F77)</f>
        <v>-4776.2557888310484</v>
      </c>
      <c r="G78" s="311">
        <f>SUM($B$77:G77)</f>
        <v>-4826.6354754158319</v>
      </c>
      <c r="H78" s="311">
        <f>SUM($B$77:H77)</f>
        <v>-4870.0363081043079</v>
      </c>
      <c r="I78" s="311">
        <f>SUM($B$77:I77)</f>
        <v>-4907.4250337146423</v>
      </c>
      <c r="J78" s="311">
        <f>SUM($B$77:J77)</f>
        <v>-4939.6344803121046</v>
      </c>
      <c r="K78" s="311">
        <f>SUM($B$77:K77)</f>
        <v>-4967.3821083250805</v>
      </c>
      <c r="L78" s="311">
        <f>SUM($B$77:L77)</f>
        <v>-4991.2859918648601</v>
      </c>
      <c r="M78" s="311">
        <f>SUM($B$77:M77)</f>
        <v>-4991.2859918648601</v>
      </c>
      <c r="N78" s="311">
        <f>SUM($B$77:N77)</f>
        <v>-4991.2859918648601</v>
      </c>
      <c r="O78" s="311">
        <f>SUM($B$77:O77)</f>
        <v>-4991.2859918648601</v>
      </c>
      <c r="P78" s="311">
        <f>SUM($B$77:P77)</f>
        <v>-4991.2859918648601</v>
      </c>
      <c r="Q78" s="311">
        <f>SUM($B$77:Q77)</f>
        <v>-4991.2859918648601</v>
      </c>
      <c r="R78" s="311">
        <f>SUM($B$77:R77)</f>
        <v>-4991.2859918648601</v>
      </c>
      <c r="S78" s="311">
        <f>SUM($B$77:S77)</f>
        <v>-4991.2859918648601</v>
      </c>
      <c r="T78" s="311">
        <f>SUM($B$77:T77)</f>
        <v>-4991.2859918648601</v>
      </c>
      <c r="U78" s="311">
        <f>SUM($B$77:U77)</f>
        <v>-4991.2859918648601</v>
      </c>
      <c r="V78" s="311">
        <f>SUM($B$77:V77)</f>
        <v>-4991.2859918648601</v>
      </c>
      <c r="W78" s="311">
        <f>SUM($B$77:W77)</f>
        <v>-4991.2859918648601</v>
      </c>
      <c r="X78" s="311">
        <f>SUM($B$77:X77)</f>
        <v>-4991.2859918648601</v>
      </c>
      <c r="Y78" s="311">
        <f>SUM($B$77:Y77)</f>
        <v>-4991.2859918648601</v>
      </c>
      <c r="Z78" s="311">
        <f>SUM($B$77:Z77)</f>
        <v>-4991.2859918648601</v>
      </c>
      <c r="AA78" s="311">
        <f>SUM($B$77:AA77)</f>
        <v>-4991.2859918648601</v>
      </c>
      <c r="AB78" s="311">
        <f>SUM($B$77:AB77)</f>
        <v>-4991.2859918648601</v>
      </c>
      <c r="AC78" s="311">
        <f>SUM($B$77:AC77)</f>
        <v>-4991.2859918648601</v>
      </c>
      <c r="AD78" s="311">
        <f>SUM($B$77:AD77)</f>
        <v>-4991.2859918648601</v>
      </c>
      <c r="AE78" s="311">
        <f>SUM($B$77:AE77)</f>
        <v>-4991.2859918648601</v>
      </c>
      <c r="AF78" s="322">
        <f>SUM($B$77:AF77)</f>
        <v>-4991.2859918648601</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-4.5781706179999997</v>
      </c>
      <c r="C86" s="336">
        <v>-4.6767222360000007</v>
      </c>
      <c r="D86" s="336">
        <v>-4.7752738540000008</v>
      </c>
      <c r="E86" s="336">
        <v>-4.8738254720000009</v>
      </c>
      <c r="F86" s="336">
        <v>-4.9723770900000019</v>
      </c>
      <c r="G86" s="336">
        <v>-5.0709287080000021</v>
      </c>
      <c r="H86" s="336">
        <v>-5.1694803260000022</v>
      </c>
      <c r="I86" s="336">
        <v>-5.2680319440000032</v>
      </c>
      <c r="J86" s="336">
        <v>-5.3665835620000033</v>
      </c>
      <c r="K86" s="336">
        <v>-5.4651351800000034</v>
      </c>
      <c r="L86" s="336">
        <v>-5.4651351800000034</v>
      </c>
      <c r="M86" s="336">
        <v>-5.4651351800000034</v>
      </c>
      <c r="N86" s="336">
        <v>-5.4651351800000034</v>
      </c>
      <c r="O86" s="336">
        <v>-5.4651351800000034</v>
      </c>
      <c r="P86" s="336">
        <v>-5.4651351800000034</v>
      </c>
      <c r="Q86" s="336">
        <v>-5.4651351800000034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-4.5710903437557278</v>
      </c>
      <c r="C88" s="336">
        <v>-4.6498906054336464</v>
      </c>
      <c r="D88" s="336">
        <v>-4.7177750486434311</v>
      </c>
      <c r="E88" s="336">
        <v>-4.7762557888310484</v>
      </c>
      <c r="F88" s="336">
        <v>-4.8266354754158316</v>
      </c>
      <c r="G88" s="336">
        <v>-4.8700363081043081</v>
      </c>
      <c r="H88" s="336">
        <v>-4.9074250337146426</v>
      </c>
      <c r="I88" s="336">
        <v>-4.9396344803121046</v>
      </c>
      <c r="J88" s="336">
        <v>-4.9673821083250802</v>
      </c>
      <c r="K88" s="336">
        <v>-4.99128599186486</v>
      </c>
      <c r="L88" s="336">
        <v>-4.99128599186486</v>
      </c>
      <c r="M88" s="336">
        <v>-4.99128599186486</v>
      </c>
      <c r="N88" s="336">
        <v>-4.99128599186486</v>
      </c>
      <c r="O88" s="336">
        <v>-4.99128599186486</v>
      </c>
      <c r="P88" s="336">
        <v>-4.99128599186486</v>
      </c>
      <c r="Q88" s="336">
        <v>-4.99128599186486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8-ми КЛ 0,4 кВ от строящейся ТП 6/0,4 кВ ф.11 ПС 110/6 кВ №218 Южная до границы балансовой принадлежности Заявителя для техприсоединения ООО СЗ Болдина, договор №315-24 от 01.08.24(до 670 кВт, протяженность 1,470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